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4\Aralık\"/>
    </mc:Choice>
  </mc:AlternateContent>
  <bookViews>
    <workbookView xWindow="0" yWindow="0" windowWidth="23040" windowHeight="9084" tabRatio="900"/>
  </bookViews>
  <sheets>
    <sheet name="DECEMBER" sheetId="1" r:id="rId1"/>
  </sheets>
  <calcPr calcId="162913"/>
</workbook>
</file>

<file path=xl/calcChain.xml><?xml version="1.0" encoding="utf-8"?>
<calcChain xmlns="http://schemas.openxmlformats.org/spreadsheetml/2006/main">
  <c r="M45" i="1" l="1"/>
  <c r="L45" i="1"/>
  <c r="I45" i="1"/>
  <c r="H45" i="1"/>
  <c r="E45" i="1"/>
  <c r="D45" i="1"/>
  <c r="L42" i="1"/>
  <c r="H42" i="1"/>
  <c r="D42" i="1"/>
  <c r="K41" i="1"/>
  <c r="J41" i="1"/>
  <c r="G41" i="1"/>
  <c r="H41" i="1" s="1"/>
  <c r="F41" i="1"/>
  <c r="C41" i="1"/>
  <c r="B41" i="1"/>
  <c r="L40" i="1"/>
  <c r="H40" i="1"/>
  <c r="D40" i="1"/>
  <c r="L39" i="1"/>
  <c r="H39" i="1"/>
  <c r="D39" i="1"/>
  <c r="L38" i="1"/>
  <c r="H38" i="1"/>
  <c r="D38" i="1"/>
  <c r="L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L29" i="1"/>
  <c r="K29" i="1"/>
  <c r="J29" i="1"/>
  <c r="G29" i="1"/>
  <c r="F29" i="1"/>
  <c r="D29" i="1"/>
  <c r="C29" i="1"/>
  <c r="B29" i="1"/>
  <c r="L28" i="1"/>
  <c r="H28" i="1"/>
  <c r="D28" i="1"/>
  <c r="K27" i="1"/>
  <c r="J27" i="1"/>
  <c r="G27" i="1"/>
  <c r="H27" i="1" s="1"/>
  <c r="F27" i="1"/>
  <c r="C27" i="1"/>
  <c r="B27" i="1"/>
  <c r="L26" i="1"/>
  <c r="H26" i="1"/>
  <c r="D26" i="1"/>
  <c r="L25" i="1"/>
  <c r="H25" i="1"/>
  <c r="D25" i="1"/>
  <c r="L24" i="1"/>
  <c r="H24" i="1"/>
  <c r="D24" i="1"/>
  <c r="L23" i="1"/>
  <c r="K23" i="1"/>
  <c r="J23" i="1"/>
  <c r="G23" i="1"/>
  <c r="G22" i="1" s="1"/>
  <c r="F23" i="1"/>
  <c r="F22" i="1" s="1"/>
  <c r="D23" i="1"/>
  <c r="C23" i="1"/>
  <c r="B23" i="1"/>
  <c r="K22" i="1"/>
  <c r="J22" i="1"/>
  <c r="C22" i="1"/>
  <c r="B22" i="1"/>
  <c r="L21" i="1"/>
  <c r="H21" i="1"/>
  <c r="D21" i="1"/>
  <c r="K20" i="1"/>
  <c r="L20" i="1" s="1"/>
  <c r="J20" i="1"/>
  <c r="G20" i="1"/>
  <c r="F20" i="1"/>
  <c r="C20" i="1"/>
  <c r="D20" i="1" s="1"/>
  <c r="B20" i="1"/>
  <c r="L19" i="1"/>
  <c r="H19" i="1"/>
  <c r="D19" i="1"/>
  <c r="L18" i="1"/>
  <c r="K18" i="1"/>
  <c r="J18" i="1"/>
  <c r="G18" i="1"/>
  <c r="H18" i="1" s="1"/>
  <c r="F18" i="1"/>
  <c r="D18" i="1"/>
  <c r="C18" i="1"/>
  <c r="B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K9" i="1"/>
  <c r="K8" i="1" s="1"/>
  <c r="J9" i="1"/>
  <c r="J8" i="1" s="1"/>
  <c r="J43" i="1" s="1"/>
  <c r="J44" i="1" s="1"/>
  <c r="H9" i="1"/>
  <c r="G9" i="1"/>
  <c r="F9" i="1"/>
  <c r="C9" i="1"/>
  <c r="C8" i="1" s="1"/>
  <c r="B9" i="1"/>
  <c r="B8" i="1" s="1"/>
  <c r="B43" i="1" s="1"/>
  <c r="B44" i="1" s="1"/>
  <c r="G8" i="1"/>
  <c r="F8" i="1"/>
  <c r="E27" i="1" l="1"/>
  <c r="H22" i="1"/>
  <c r="D8" i="1"/>
  <c r="C43" i="1"/>
  <c r="E8" i="1" s="1"/>
  <c r="F43" i="1"/>
  <c r="F44" i="1" s="1"/>
  <c r="L8" i="1"/>
  <c r="K43" i="1"/>
  <c r="M22" i="1"/>
  <c r="G43" i="1"/>
  <c r="I22" i="1" s="1"/>
  <c r="H8" i="1"/>
  <c r="L9" i="1"/>
  <c r="D22" i="1"/>
  <c r="H23" i="1"/>
  <c r="M9" i="1"/>
  <c r="H20" i="1"/>
  <c r="D27" i="1"/>
  <c r="L27" i="1"/>
  <c r="D41" i="1"/>
  <c r="L41" i="1"/>
  <c r="E20" i="1"/>
  <c r="D9" i="1"/>
  <c r="L22" i="1"/>
  <c r="H29" i="1"/>
  <c r="I8" i="1" l="1"/>
  <c r="M43" i="1"/>
  <c r="M33" i="1"/>
  <c r="L43" i="1"/>
  <c r="M21" i="1"/>
  <c r="M38" i="1"/>
  <c r="M34" i="1"/>
  <c r="M30" i="1"/>
  <c r="M24" i="1"/>
  <c r="M19" i="1"/>
  <c r="M16" i="1"/>
  <c r="M12" i="1"/>
  <c r="M39" i="1"/>
  <c r="M31" i="1"/>
  <c r="M25" i="1"/>
  <c r="M17" i="1"/>
  <c r="M36" i="1"/>
  <c r="M14" i="1"/>
  <c r="M18" i="1"/>
  <c r="M15" i="1"/>
  <c r="M42" i="1"/>
  <c r="M35" i="1"/>
  <c r="M28" i="1"/>
  <c r="M13" i="1"/>
  <c r="K44" i="1"/>
  <c r="M40" i="1"/>
  <c r="M32" i="1"/>
  <c r="M26" i="1"/>
  <c r="M10" i="1"/>
  <c r="M37" i="1"/>
  <c r="M29" i="1"/>
  <c r="M23" i="1"/>
  <c r="M11" i="1"/>
  <c r="E29" i="1"/>
  <c r="E23" i="1"/>
  <c r="E17" i="1"/>
  <c r="D43" i="1"/>
  <c r="E18" i="1"/>
  <c r="E13" i="1"/>
  <c r="E40" i="1"/>
  <c r="E36" i="1"/>
  <c r="E32" i="1"/>
  <c r="E26" i="1"/>
  <c r="E14" i="1"/>
  <c r="E10" i="1"/>
  <c r="E37" i="1"/>
  <c r="E21" i="1"/>
  <c r="E15" i="1"/>
  <c r="E11" i="1"/>
  <c r="E34" i="1"/>
  <c r="E24" i="1"/>
  <c r="E12" i="1"/>
  <c r="E43" i="1"/>
  <c r="E39" i="1"/>
  <c r="E31" i="1"/>
  <c r="E28" i="1"/>
  <c r="E25" i="1"/>
  <c r="E33" i="1"/>
  <c r="C44" i="1"/>
  <c r="E38" i="1"/>
  <c r="E30" i="1"/>
  <c r="E19" i="1"/>
  <c r="E16" i="1"/>
  <c r="E42" i="1"/>
  <c r="E35" i="1"/>
  <c r="M8" i="1"/>
  <c r="E22" i="1"/>
  <c r="I20" i="1"/>
  <c r="I41" i="1"/>
  <c r="I23" i="1"/>
  <c r="I27" i="1"/>
  <c r="I29" i="1"/>
  <c r="I14" i="1"/>
  <c r="I9" i="1"/>
  <c r="I32" i="1"/>
  <c r="I26" i="1"/>
  <c r="G44" i="1"/>
  <c r="I37" i="1"/>
  <c r="I33" i="1"/>
  <c r="I21" i="1"/>
  <c r="I15" i="1"/>
  <c r="I11" i="1"/>
  <c r="I43" i="1"/>
  <c r="I34" i="1"/>
  <c r="I24" i="1"/>
  <c r="I19" i="1"/>
  <c r="I12" i="1"/>
  <c r="I39" i="1"/>
  <c r="I31" i="1"/>
  <c r="I17" i="1"/>
  <c r="I36" i="1"/>
  <c r="I10" i="1"/>
  <c r="I38" i="1"/>
  <c r="I30" i="1"/>
  <c r="I16" i="1"/>
  <c r="H43" i="1"/>
  <c r="I42" i="1"/>
  <c r="I35" i="1"/>
  <c r="I28" i="1"/>
  <c r="I25" i="1"/>
  <c r="I13" i="1"/>
  <c r="I40" i="1"/>
  <c r="E9" i="1"/>
  <c r="E41" i="1"/>
  <c r="M20" i="1"/>
  <c r="I18" i="1"/>
  <c r="M41" i="1"/>
  <c r="M27" i="1"/>
  <c r="H44" i="1" l="1"/>
  <c r="I44" i="1"/>
  <c r="L44" i="1"/>
  <c r="M44" i="1"/>
  <c r="E44" i="1"/>
  <c r="D44" i="1"/>
</calcChain>
</file>

<file path=xl/sharedStrings.xml><?xml version="1.0" encoding="utf-8"?>
<sst xmlns="http://schemas.openxmlformats.org/spreadsheetml/2006/main" count="52" uniqueCount="50">
  <si>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</si>
  <si>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</si>
  <si>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</si>
  <si>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</si>
  <si>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</si>
  <si>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</si>
  <si>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</si>
  <si>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</si>
  <si>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</si>
  <si>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</si>
  <si>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</si>
  <si>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Carpet</t>
  </si>
  <si>
    <t>Apparel</t>
  </si>
  <si>
    <t xml:space="preserve">Automotive 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</si>
  <si>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</si>
  <si>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</si>
  <si>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</si>
  <si>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</si>
  <si>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</si>
  <si>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</si>
  <si>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</si>
  <si>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</si>
  <si>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</si>
  <si>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</si>
  <si>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</si>
  <si>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</si>
  <si>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</si>
  <si>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</si>
  <si>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</si>
  <si>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</si>
  <si>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</si>
  <si>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</si>
  <si>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</si>
  <si>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</si>
  <si>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SECTORAL EXPORT FIGURES - 1000 $</t>
  </si>
  <si>
    <t>LAST 12 MONTHS</t>
  </si>
  <si>
    <t>2022 - 2023</t>
  </si>
  <si>
    <t>Change  ('24/'23)</t>
  </si>
  <si>
    <t xml:space="preserve"> Share 
(24)  (%)</t>
  </si>
  <si>
    <t>Change    ('24/'23)</t>
  </si>
  <si>
    <t xml:space="preserve"> Share
(24)  (%)</t>
  </si>
  <si>
    <t>2023 - 2024</t>
  </si>
  <si>
    <t>TOTAL EXPORT</t>
  </si>
  <si>
    <t>Difference between Exports Exempt from Exporters Association Registration, Warehouses and Free Zones</t>
  </si>
  <si>
    <t>Ship and Yacht</t>
  </si>
  <si>
    <t>Leather and Leather Products</t>
  </si>
  <si>
    <t>Chemicals and Chemical Products</t>
  </si>
  <si>
    <t>1 - 31 DECEMBER EXPORT FIGURES</t>
  </si>
  <si>
    <t>1 - 31 DECEMBER</t>
  </si>
  <si>
    <t xml:space="preserve">1st DECEMBER  -  31st DECEMBER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</si>
</sst>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4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6"/>
      <color theme="1"/>
      <name val="Arial"/>
      <family val="2"/>
      <charset val="162"/>
    </font>
    <font>
      <u/>
      <sz val="10"/>
      <color theme="10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7">
    <xf numFmtId="0" fontId="0" fillId="0" borderId="0"/>
    <xf numFmtId="0" fontId="16" fillId="0" borderId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6" borderId="0" applyNumberFormat="0" applyBorder="0" applyAlignment="0" applyProtection="0"/>
    <xf numFmtId="0" fontId="30" fillId="28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28" borderId="0" applyNumberFormat="0" applyBorder="0" applyAlignment="0" applyProtection="0"/>
    <xf numFmtId="0" fontId="30" fillId="30" borderId="0" applyNumberFormat="0" applyBorder="0" applyAlignment="0" applyProtection="0"/>
    <xf numFmtId="0" fontId="30" fillId="29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4" fillId="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8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1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1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" fillId="2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9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4" fillId="15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1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" fillId="21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5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10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5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1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5" fillId="19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22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1" fillId="37" borderId="19" applyNumberFormat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2" fillId="29" borderId="17" applyNumberFormat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6" fillId="0" borderId="1" applyNumberFormat="0" applyFill="0" applyAlignment="0" applyProtection="0"/>
    <xf numFmtId="0" fontId="36" fillId="0" borderId="14" applyNumberFormat="0" applyFill="0" applyAlignment="0" applyProtection="0"/>
    <xf numFmtId="0" fontId="7" fillId="0" borderId="2" applyNumberFormat="0" applyFill="0" applyAlignment="0" applyProtection="0"/>
    <xf numFmtId="0" fontId="37" fillId="0" borderId="15" applyNumberFormat="0" applyFill="0" applyAlignment="0" applyProtection="0"/>
    <xf numFmtId="0" fontId="8" fillId="0" borderId="3" applyNumberFormat="0" applyFill="0" applyAlignment="0" applyProtection="0"/>
    <xf numFmtId="0" fontId="3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2" borderId="4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11" fillId="0" borderId="6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28" fillId="0" borderId="0"/>
    <xf numFmtId="0" fontId="30" fillId="0" borderId="0"/>
    <xf numFmtId="0" fontId="30" fillId="0" borderId="0"/>
    <xf numFmtId="0" fontId="28" fillId="0" borderId="0"/>
    <xf numFmtId="0" fontId="4" fillId="0" borderId="0"/>
    <xf numFmtId="0" fontId="30" fillId="0" borderId="0"/>
    <xf numFmtId="0" fontId="30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14" fillId="0" borderId="8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6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11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14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2" fillId="17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20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2" fillId="18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1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39" fillId="37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0" fillId="38" borderId="18" applyNumberFormat="0" applyAlignment="0" applyProtection="0"/>
    <xf numFmtId="0" fontId="43" fillId="39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16" fillId="0" borderId="0"/>
    <xf numFmtId="0" fontId="30" fillId="0" borderId="0"/>
    <xf numFmtId="0" fontId="30" fillId="0" borderId="0"/>
    <xf numFmtId="0" fontId="16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4" fillId="29" borderId="0" applyNumberFormat="0" applyBorder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164" fontId="16" fillId="0" borderId="0" applyFont="0" applyFill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</cellStyleXfs>
  <cellXfs count="34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18" fillId="0" borderId="0" xfId="1" applyFont="1" applyFill="1" applyBorder="1" applyAlignment="1"/>
    <xf numFmtId="0" fontId="17" fillId="40" borderId="9" xfId="1" applyFont="1" applyFill="1" applyBorder="1"/>
    <xf numFmtId="0" fontId="48" fillId="0" borderId="0" xfId="336"/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vertical="center" wrapText="1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3" fontId="29" fillId="41" borderId="9" xfId="1" applyNumberFormat="1" applyFont="1" applyFill="1" applyBorder="1" applyAlignment="1">
      <alignment horizontal="center" vertical="center"/>
    </xf>
    <xf numFmtId="165" fontId="47" fillId="0" borderId="9" xfId="335" applyNumberFormat="1" applyFont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</cellXfs>
  <cellStyles count="337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prü" xfId="336" builtinId="8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1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116417</xdr:rowOff>
    </xdr:from>
    <xdr:to>
      <xdr:col>0</xdr:col>
      <xdr:colOff>2689046</xdr:colOff>
      <xdr:row>3</xdr:row>
      <xdr:rowOff>92287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16417"/>
          <a:ext cx="2050236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zoomScale="85" zoomScaleNormal="85" workbookViewId="0">
      <pane xSplit="1" ySplit="7" topLeftCell="B29" activePane="bottomRight" state="frozen"/>
      <selection activeCell="B16" sqref="B16"/>
      <selection pane="topRight" activeCell="B16" sqref="B16"/>
      <selection pane="bottomLeft" activeCell="B16" sqref="B16"/>
      <selection pane="bottomRight" activeCell="D48" sqref="D48"/>
    </sheetView>
  </sheetViews>
  <sheetFormatPr defaultColWidth="9.21875" defaultRowHeight="13.2" x14ac:dyDescent="0.25"/>
  <cols>
    <col min="1" max="1" width="52.33203125" style="1" customWidth="1"/>
    <col min="2" max="2" width="17.777343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77734375" style="1" bestFit="1" customWidth="1"/>
    <col min="8" max="8" width="10.21875" style="1" bestFit="1" customWidth="1"/>
    <col min="9" max="9" width="13.5546875" style="1" bestFit="1" customWidth="1"/>
    <col min="10" max="11" width="18.77734375" style="1" bestFit="1" customWidth="1"/>
    <col min="12" max="12" width="9.44140625" style="1" bestFit="1" customWidth="1"/>
    <col min="13" max="13" width="12.21875" style="1" customWidth="1"/>
    <col min="14" max="16384" width="9.21875" style="1"/>
  </cols>
  <sheetData>
    <row r="1" spans="1:13" ht="24.6" x14ac:dyDescent="0.4">
      <c r="A1" s="12"/>
      <c r="B1" s="30" t="s">
        <v>47</v>
      </c>
      <c r="C1" s="30"/>
      <c r="D1" s="30"/>
      <c r="E1" s="30"/>
      <c r="F1" s="30"/>
      <c r="G1" s="30"/>
      <c r="H1" s="30"/>
      <c r="I1" s="30"/>
      <c r="J1" s="30"/>
      <c r="K1" s="10"/>
      <c r="L1" s="10"/>
      <c r="M1" s="10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27" t="s">
        <v>34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</row>
    <row r="6" spans="1:13" ht="17.399999999999999" x14ac:dyDescent="0.25">
      <c r="A6" s="3"/>
      <c r="B6" s="26" t="s">
        <v>48</v>
      </c>
      <c r="C6" s="26"/>
      <c r="D6" s="26"/>
      <c r="E6" s="26"/>
      <c r="F6" s="26" t="s">
        <v>49</v>
      </c>
      <c r="G6" s="26"/>
      <c r="H6" s="26"/>
      <c r="I6" s="26"/>
      <c r="J6" s="26" t="s">
        <v>35</v>
      </c>
      <c r="K6" s="26"/>
      <c r="L6" s="26"/>
      <c r="M6" s="26"/>
    </row>
    <row r="7" spans="1:13" ht="28.2" x14ac:dyDescent="0.3">
      <c r="A7" s="4" t="s">
        <v>23</v>
      </c>
      <c r="B7" s="13">
        <v>2023</v>
      </c>
      <c r="C7" s="14">
        <v>2024</v>
      </c>
      <c r="D7" s="15" t="s">
        <v>37</v>
      </c>
      <c r="E7" s="15" t="s">
        <v>38</v>
      </c>
      <c r="F7" s="13">
        <v>2023</v>
      </c>
      <c r="G7" s="14">
        <v>2024</v>
      </c>
      <c r="H7" s="15" t="s">
        <v>39</v>
      </c>
      <c r="I7" s="15" t="s">
        <v>40</v>
      </c>
      <c r="J7" s="13" t="s">
        <v>36</v>
      </c>
      <c r="K7" s="13" t="s">
        <v>41</v>
      </c>
      <c r="L7" s="15" t="s">
        <v>39</v>
      </c>
      <c r="M7" s="15" t="s">
        <v>38</v>
      </c>
    </row>
    <row r="8" spans="1:13" ht="16.8" x14ac:dyDescent="0.3">
      <c r="A8" s="8" t="s">
        <v>24</v>
      </c>
      <c r="B8" s="16">
        <f>B9+B18+B20</f>
        <v>3359491.7336999993</v>
      </c>
      <c r="C8" s="16">
        <f>C9+C18+C20</f>
        <v>3438982.4029000001</v>
      </c>
      <c r="D8" s="17">
        <f t="shared" ref="D8:D45" si="0">(C8-B8)/B8*100</f>
        <v>2.3661516533173077</v>
      </c>
      <c r="E8" s="17">
        <f t="shared" ref="E8:E43" si="1">C8/C$43*100</f>
        <v>17.046049236164158</v>
      </c>
      <c r="F8" s="16">
        <f>F9+F18+F20</f>
        <v>35076224.078779995</v>
      </c>
      <c r="G8" s="16">
        <f>G9+G18+G20</f>
        <v>36232902.273530006</v>
      </c>
      <c r="H8" s="17">
        <f t="shared" ref="H8:H45" si="2">(G8-F8)/F8*100</f>
        <v>3.2976131984792647</v>
      </c>
      <c r="I8" s="17">
        <f t="shared" ref="I8:I43" si="3">G8/G$43*100</f>
        <v>16.027562349397503</v>
      </c>
      <c r="J8" s="16">
        <f>J9+J18+J20</f>
        <v>35076224.078779995</v>
      </c>
      <c r="K8" s="16">
        <f>K9+K18+K20</f>
        <v>36232902.273530006</v>
      </c>
      <c r="L8" s="17">
        <f t="shared" ref="L8:L45" si="4">(K8-J8)/J8*100</f>
        <v>3.2976131984792647</v>
      </c>
      <c r="M8" s="17">
        <f t="shared" ref="M8:M43" si="5">K8/K$43*100</f>
        <v>16.027562349397503</v>
      </c>
    </row>
    <row r="9" spans="1:13" ht="15.6" x14ac:dyDescent="0.3">
      <c r="A9" s="5" t="s">
        <v>25</v>
      </c>
      <c r="B9" s="16">
        <f>B10+B11+B12+B13+B14+B15+B16+B17</f>
        <v>2379231.8414699994</v>
      </c>
      <c r="C9" s="16">
        <f>C10+C11+C12+C13+C14+C15+C16+C17</f>
        <v>2381329.9715700001</v>
      </c>
      <c r="D9" s="17">
        <f t="shared" si="0"/>
        <v>8.8185189161907318E-2</v>
      </c>
      <c r="E9" s="17">
        <f t="shared" si="1"/>
        <v>11.803569541008779</v>
      </c>
      <c r="F9" s="16">
        <f>F10+F11+F12+F13+F14+F15+F16+F17</f>
        <v>23612401.468830001</v>
      </c>
      <c r="G9" s="16">
        <f>G10+G11+G12+G13+G14+G15+G16+G17</f>
        <v>24474448.099620003</v>
      </c>
      <c r="H9" s="17">
        <f t="shared" si="2"/>
        <v>3.6508215055040623</v>
      </c>
      <c r="I9" s="17">
        <f t="shared" si="3"/>
        <v>10.826230256755421</v>
      </c>
      <c r="J9" s="16">
        <f>J10+J11+J12+J13+J14+J15+J16+J17</f>
        <v>23612401.468830001</v>
      </c>
      <c r="K9" s="16">
        <f>K10+K11+K12+K13+K14+K15+K16+K17</f>
        <v>24474448.099620003</v>
      </c>
      <c r="L9" s="17">
        <f t="shared" si="4"/>
        <v>3.6508215055040623</v>
      </c>
      <c r="M9" s="17">
        <f t="shared" si="5"/>
        <v>10.826230256755421</v>
      </c>
    </row>
    <row r="10" spans="1:13" ht="13.8" x14ac:dyDescent="0.25">
      <c r="A10" s="6" t="s">
        <v>5</v>
      </c>
      <c r="B10" s="18">
        <v>1116049.9774199999</v>
      </c>
      <c r="C10" s="18">
        <v>1138861.48759</v>
      </c>
      <c r="D10" s="19">
        <f t="shared" si="0"/>
        <v>2.0439505964360185</v>
      </c>
      <c r="E10" s="19">
        <f t="shared" si="1"/>
        <v>5.6450096907328664</v>
      </c>
      <c r="F10" s="18">
        <v>12322903.541920001</v>
      </c>
      <c r="G10" s="18">
        <v>11914563.67688</v>
      </c>
      <c r="H10" s="19">
        <f t="shared" si="2"/>
        <v>-3.3136660012870482</v>
      </c>
      <c r="I10" s="19">
        <f t="shared" si="3"/>
        <v>5.2703868642774463</v>
      </c>
      <c r="J10" s="18">
        <v>12322903.541920001</v>
      </c>
      <c r="K10" s="18">
        <v>11914563.67688</v>
      </c>
      <c r="L10" s="19">
        <f t="shared" si="4"/>
        <v>-3.3136660012870482</v>
      </c>
      <c r="M10" s="19">
        <f t="shared" si="5"/>
        <v>5.2703868642774463</v>
      </c>
    </row>
    <row r="11" spans="1:13" ht="13.8" x14ac:dyDescent="0.25">
      <c r="A11" s="6" t="s">
        <v>4</v>
      </c>
      <c r="B11" s="18">
        <v>486502.71684000001</v>
      </c>
      <c r="C11" s="18">
        <v>350662.47261</v>
      </c>
      <c r="D11" s="19">
        <f t="shared" si="0"/>
        <v>-27.921785331915189</v>
      </c>
      <c r="E11" s="19">
        <f t="shared" si="1"/>
        <v>1.7381332827828777</v>
      </c>
      <c r="F11" s="18">
        <v>3487955.5940899998</v>
      </c>
      <c r="G11" s="18">
        <v>3402916.7572499998</v>
      </c>
      <c r="H11" s="19">
        <f t="shared" si="2"/>
        <v>-2.4380710862285637</v>
      </c>
      <c r="I11" s="19">
        <f t="shared" si="3"/>
        <v>1.5052744073576061</v>
      </c>
      <c r="J11" s="18">
        <v>3487955.5940899998</v>
      </c>
      <c r="K11" s="18">
        <v>3402916.7572499998</v>
      </c>
      <c r="L11" s="19">
        <f t="shared" si="4"/>
        <v>-2.4380710862285637</v>
      </c>
      <c r="M11" s="19">
        <f t="shared" si="5"/>
        <v>1.5052744073576061</v>
      </c>
    </row>
    <row r="12" spans="1:13" ht="13.8" x14ac:dyDescent="0.25">
      <c r="A12" s="6" t="s">
        <v>2</v>
      </c>
      <c r="B12" s="18">
        <v>235797.10909000001</v>
      </c>
      <c r="C12" s="18">
        <v>248188.52987</v>
      </c>
      <c r="D12" s="19">
        <f t="shared" si="0"/>
        <v>5.255119890070568</v>
      </c>
      <c r="E12" s="19">
        <f t="shared" si="1"/>
        <v>1.2301993451457154</v>
      </c>
      <c r="F12" s="18">
        <v>2403020.4398699999</v>
      </c>
      <c r="G12" s="18">
        <v>2728088.74657</v>
      </c>
      <c r="H12" s="19">
        <f t="shared" si="2"/>
        <v>13.527488210528324</v>
      </c>
      <c r="I12" s="19">
        <f t="shared" si="3"/>
        <v>1.2067653910319913</v>
      </c>
      <c r="J12" s="18">
        <v>2403020.4398699999</v>
      </c>
      <c r="K12" s="18">
        <v>2728088.74657</v>
      </c>
      <c r="L12" s="19">
        <f t="shared" si="4"/>
        <v>13.527488210528324</v>
      </c>
      <c r="M12" s="19">
        <f t="shared" si="5"/>
        <v>1.2067653910319913</v>
      </c>
    </row>
    <row r="13" spans="1:13" ht="13.8" x14ac:dyDescent="0.25">
      <c r="A13" s="6" t="s">
        <v>3</v>
      </c>
      <c r="B13" s="18">
        <v>169054.52851999999</v>
      </c>
      <c r="C13" s="18">
        <v>179420.45258000001</v>
      </c>
      <c r="D13" s="19">
        <f t="shared" si="0"/>
        <v>6.1317044569874852</v>
      </c>
      <c r="E13" s="19">
        <f t="shared" si="1"/>
        <v>0.88933571340012196</v>
      </c>
      <c r="F13" s="18">
        <v>1607590.2088200001</v>
      </c>
      <c r="G13" s="18">
        <v>1856211.0451700001</v>
      </c>
      <c r="H13" s="19">
        <f t="shared" si="2"/>
        <v>15.465436090985657</v>
      </c>
      <c r="I13" s="19">
        <f t="shared" si="3"/>
        <v>0.82109178104224845</v>
      </c>
      <c r="J13" s="18">
        <v>1607590.2088200001</v>
      </c>
      <c r="K13" s="18">
        <v>1856211.0451700001</v>
      </c>
      <c r="L13" s="19">
        <f t="shared" si="4"/>
        <v>15.465436090985657</v>
      </c>
      <c r="M13" s="19">
        <f t="shared" si="5"/>
        <v>0.82109178104224845</v>
      </c>
    </row>
    <row r="14" spans="1:13" ht="13.8" x14ac:dyDescent="0.25">
      <c r="A14" s="6" t="s">
        <v>0</v>
      </c>
      <c r="B14" s="18">
        <v>238499.42421</v>
      </c>
      <c r="C14" s="18">
        <v>288020.40950000001</v>
      </c>
      <c r="D14" s="19">
        <f t="shared" si="0"/>
        <v>20.763565972552005</v>
      </c>
      <c r="E14" s="19">
        <f t="shared" si="1"/>
        <v>1.4276345459683142</v>
      </c>
      <c r="F14" s="18">
        <v>1862380.4334</v>
      </c>
      <c r="G14" s="18">
        <v>2639345.5926799998</v>
      </c>
      <c r="H14" s="19">
        <f t="shared" si="2"/>
        <v>41.718928385730315</v>
      </c>
      <c r="I14" s="19">
        <f t="shared" si="3"/>
        <v>1.1675100086914703</v>
      </c>
      <c r="J14" s="18">
        <v>1862380.4334</v>
      </c>
      <c r="K14" s="18">
        <v>2639345.5926799998</v>
      </c>
      <c r="L14" s="19">
        <f t="shared" si="4"/>
        <v>41.718928385730315</v>
      </c>
      <c r="M14" s="19">
        <f t="shared" si="5"/>
        <v>1.1675100086914703</v>
      </c>
    </row>
    <row r="15" spans="1:13" ht="13.8" x14ac:dyDescent="0.25">
      <c r="A15" s="6" t="s">
        <v>1</v>
      </c>
      <c r="B15" s="18">
        <v>54033.278680000003</v>
      </c>
      <c r="C15" s="18">
        <v>71410.017909999995</v>
      </c>
      <c r="D15" s="19">
        <f t="shared" si="0"/>
        <v>32.159327833703813</v>
      </c>
      <c r="E15" s="19">
        <f t="shared" si="1"/>
        <v>0.3539589735099381</v>
      </c>
      <c r="F15" s="18">
        <v>871187.10652999999</v>
      </c>
      <c r="G15" s="18">
        <v>813567.17671999999</v>
      </c>
      <c r="H15" s="19">
        <f t="shared" si="2"/>
        <v>-6.6139557596879808</v>
      </c>
      <c r="I15" s="19">
        <f t="shared" si="3"/>
        <v>0.3598800491295206</v>
      </c>
      <c r="J15" s="18">
        <v>871187.10652999999</v>
      </c>
      <c r="K15" s="18">
        <v>813567.17671999999</v>
      </c>
      <c r="L15" s="19">
        <f t="shared" si="4"/>
        <v>-6.6139557596879808</v>
      </c>
      <c r="M15" s="19">
        <f t="shared" si="5"/>
        <v>0.3598800491295206</v>
      </c>
    </row>
    <row r="16" spans="1:13" ht="13.8" x14ac:dyDescent="0.25">
      <c r="A16" s="6" t="s">
        <v>6</v>
      </c>
      <c r="B16" s="18">
        <v>67533.291320000004</v>
      </c>
      <c r="C16" s="18">
        <v>90566.730309999999</v>
      </c>
      <c r="D16" s="19">
        <f t="shared" si="0"/>
        <v>34.10679168716694</v>
      </c>
      <c r="E16" s="19">
        <f t="shared" si="1"/>
        <v>0.44891330142335484</v>
      </c>
      <c r="F16" s="18">
        <v>922288.60167999996</v>
      </c>
      <c r="G16" s="18">
        <v>978689.84886000003</v>
      </c>
      <c r="H16" s="19">
        <f t="shared" si="2"/>
        <v>6.1153577174500544</v>
      </c>
      <c r="I16" s="19">
        <f t="shared" si="3"/>
        <v>0.43292178073147364</v>
      </c>
      <c r="J16" s="18">
        <v>922288.60167999996</v>
      </c>
      <c r="K16" s="18">
        <v>978689.84886000003</v>
      </c>
      <c r="L16" s="19">
        <f t="shared" si="4"/>
        <v>6.1153577174500544</v>
      </c>
      <c r="M16" s="19">
        <f t="shared" si="5"/>
        <v>0.43292178073147364</v>
      </c>
    </row>
    <row r="17" spans="1:13" ht="13.8" x14ac:dyDescent="0.25">
      <c r="A17" s="6" t="s">
        <v>7</v>
      </c>
      <c r="B17" s="18">
        <v>11761.51539</v>
      </c>
      <c r="C17" s="18">
        <v>14199.8712</v>
      </c>
      <c r="D17" s="19">
        <f t="shared" si="0"/>
        <v>20.731646638605461</v>
      </c>
      <c r="E17" s="19">
        <f t="shared" si="1"/>
        <v>7.0384688045589838E-2</v>
      </c>
      <c r="F17" s="18">
        <v>135075.54251999999</v>
      </c>
      <c r="G17" s="18">
        <v>141065.25549000001</v>
      </c>
      <c r="H17" s="19">
        <f t="shared" si="2"/>
        <v>4.4343430781432209</v>
      </c>
      <c r="I17" s="19">
        <f t="shared" si="3"/>
        <v>6.2399974493663198E-2</v>
      </c>
      <c r="J17" s="18">
        <v>135075.54251999999</v>
      </c>
      <c r="K17" s="18">
        <v>141065.25549000001</v>
      </c>
      <c r="L17" s="19">
        <f t="shared" si="4"/>
        <v>4.4343430781432209</v>
      </c>
      <c r="M17" s="19">
        <f t="shared" si="5"/>
        <v>6.2399974493663198E-2</v>
      </c>
    </row>
    <row r="18" spans="1:13" ht="15.6" x14ac:dyDescent="0.3">
      <c r="A18" s="5" t="s">
        <v>26</v>
      </c>
      <c r="B18" s="16">
        <f>B19</f>
        <v>305794.31200999999</v>
      </c>
      <c r="C18" s="16">
        <f>C19</f>
        <v>348115.00095999998</v>
      </c>
      <c r="D18" s="17">
        <f t="shared" si="0"/>
        <v>13.83959324548065</v>
      </c>
      <c r="E18" s="17">
        <f t="shared" si="1"/>
        <v>1.7255061966026708</v>
      </c>
      <c r="F18" s="16">
        <f>F19</f>
        <v>3485634.77153</v>
      </c>
      <c r="G18" s="16">
        <f>G19</f>
        <v>3863099.14011</v>
      </c>
      <c r="H18" s="17">
        <f t="shared" si="2"/>
        <v>10.829142848328717</v>
      </c>
      <c r="I18" s="17">
        <f t="shared" si="3"/>
        <v>1.7088352973382916</v>
      </c>
      <c r="J18" s="16">
        <f>J19</f>
        <v>3485634.77153</v>
      </c>
      <c r="K18" s="16">
        <f>K19</f>
        <v>3863099.14011</v>
      </c>
      <c r="L18" s="17">
        <f t="shared" si="4"/>
        <v>10.829142848328717</v>
      </c>
      <c r="M18" s="17">
        <f t="shared" si="5"/>
        <v>1.7088352973382916</v>
      </c>
    </row>
    <row r="19" spans="1:13" ht="13.8" x14ac:dyDescent="0.25">
      <c r="A19" s="6" t="s">
        <v>8</v>
      </c>
      <c r="B19" s="18">
        <v>305794.31200999999</v>
      </c>
      <c r="C19" s="18">
        <v>348115.00095999998</v>
      </c>
      <c r="D19" s="19">
        <f t="shared" si="0"/>
        <v>13.83959324548065</v>
      </c>
      <c r="E19" s="19">
        <f t="shared" si="1"/>
        <v>1.7255061966026708</v>
      </c>
      <c r="F19" s="18">
        <v>3485634.77153</v>
      </c>
      <c r="G19" s="18">
        <v>3863099.14011</v>
      </c>
      <c r="H19" s="19">
        <f t="shared" si="2"/>
        <v>10.829142848328717</v>
      </c>
      <c r="I19" s="19">
        <f t="shared" si="3"/>
        <v>1.7088352973382916</v>
      </c>
      <c r="J19" s="18">
        <v>3485634.77153</v>
      </c>
      <c r="K19" s="18">
        <v>3863099.14011</v>
      </c>
      <c r="L19" s="19">
        <f t="shared" si="4"/>
        <v>10.829142848328717</v>
      </c>
      <c r="M19" s="19">
        <f t="shared" si="5"/>
        <v>1.7088352973382916</v>
      </c>
    </row>
    <row r="20" spans="1:13" ht="15.6" x14ac:dyDescent="0.3">
      <c r="A20" s="5" t="s">
        <v>27</v>
      </c>
      <c r="B20" s="16">
        <f>B21</f>
        <v>674465.58022</v>
      </c>
      <c r="C20" s="16">
        <f>C21</f>
        <v>709537.43036999996</v>
      </c>
      <c r="D20" s="17">
        <f t="shared" si="0"/>
        <v>5.1999466212286283</v>
      </c>
      <c r="E20" s="17">
        <f t="shared" si="1"/>
        <v>3.5169734985527099</v>
      </c>
      <c r="F20" s="16">
        <f>F21</f>
        <v>7978187.8384199999</v>
      </c>
      <c r="G20" s="16">
        <f>G21</f>
        <v>7895355.0338000003</v>
      </c>
      <c r="H20" s="17">
        <f t="shared" si="2"/>
        <v>-1.0382408423766043</v>
      </c>
      <c r="I20" s="17">
        <f t="shared" si="3"/>
        <v>3.49249679530379</v>
      </c>
      <c r="J20" s="16">
        <f>J21</f>
        <v>7978187.8384199999</v>
      </c>
      <c r="K20" s="16">
        <f>K21</f>
        <v>7895355.0338000003</v>
      </c>
      <c r="L20" s="17">
        <f t="shared" si="4"/>
        <v>-1.0382408423766043</v>
      </c>
      <c r="M20" s="17">
        <f t="shared" si="5"/>
        <v>3.49249679530379</v>
      </c>
    </row>
    <row r="21" spans="1:13" ht="13.8" x14ac:dyDescent="0.25">
      <c r="A21" s="6" t="s">
        <v>9</v>
      </c>
      <c r="B21" s="18">
        <v>674465.58022</v>
      </c>
      <c r="C21" s="18">
        <v>709537.43036999996</v>
      </c>
      <c r="D21" s="19">
        <f t="shared" si="0"/>
        <v>5.1999466212286283</v>
      </c>
      <c r="E21" s="19">
        <f t="shared" si="1"/>
        <v>3.5169734985527099</v>
      </c>
      <c r="F21" s="18">
        <v>7978187.8384199999</v>
      </c>
      <c r="G21" s="18">
        <v>7895355.0338000003</v>
      </c>
      <c r="H21" s="19">
        <f t="shared" si="2"/>
        <v>-1.0382408423766043</v>
      </c>
      <c r="I21" s="19">
        <f t="shared" si="3"/>
        <v>3.49249679530379</v>
      </c>
      <c r="J21" s="18">
        <v>7978187.8384199999</v>
      </c>
      <c r="K21" s="18">
        <v>7895355.0338000003</v>
      </c>
      <c r="L21" s="19">
        <f t="shared" si="4"/>
        <v>-1.0382408423766043</v>
      </c>
      <c r="M21" s="19">
        <f t="shared" si="5"/>
        <v>3.49249679530379</v>
      </c>
    </row>
    <row r="22" spans="1:13" ht="16.8" x14ac:dyDescent="0.3">
      <c r="A22" s="8" t="s">
        <v>28</v>
      </c>
      <c r="B22" s="16">
        <f>B23+B27+B29</f>
        <v>15753711.636809999</v>
      </c>
      <c r="C22" s="16">
        <f>C23+C27+C29</f>
        <v>16199435.948479999</v>
      </c>
      <c r="D22" s="17">
        <f t="shared" si="0"/>
        <v>2.8293288714801901</v>
      </c>
      <c r="E22" s="17">
        <f t="shared" si="1"/>
        <v>80.295956892079303</v>
      </c>
      <c r="F22" s="16">
        <f>F23+F27+F29</f>
        <v>180641087.40425998</v>
      </c>
      <c r="G22" s="16">
        <f>G23+G27+G29</f>
        <v>183821570.66694999</v>
      </c>
      <c r="H22" s="17">
        <f t="shared" si="2"/>
        <v>1.7606643695475253</v>
      </c>
      <c r="I22" s="17">
        <f t="shared" si="3"/>
        <v>81.313157383505512</v>
      </c>
      <c r="J22" s="16">
        <f>J23+J27+J29</f>
        <v>180641087.40425998</v>
      </c>
      <c r="K22" s="16">
        <f>K23+K27+K29</f>
        <v>183821570.66694999</v>
      </c>
      <c r="L22" s="17">
        <f t="shared" si="4"/>
        <v>1.7606643695475253</v>
      </c>
      <c r="M22" s="17">
        <f t="shared" si="5"/>
        <v>81.313157383505512</v>
      </c>
    </row>
    <row r="23" spans="1:13" ht="15.6" x14ac:dyDescent="0.3">
      <c r="A23" s="5" t="s">
        <v>29</v>
      </c>
      <c r="B23" s="16">
        <f>B24+B25+B26</f>
        <v>1134029.1203600001</v>
      </c>
      <c r="C23" s="16">
        <f>C24+C25+C26</f>
        <v>1140151.1403099999</v>
      </c>
      <c r="D23" s="17">
        <f>(C23-B23)/B23*100</f>
        <v>0.53984680288072517</v>
      </c>
      <c r="E23" s="17">
        <f t="shared" si="1"/>
        <v>5.6514021293054313</v>
      </c>
      <c r="F23" s="16">
        <f>F24+F25+F26</f>
        <v>14161288.69795</v>
      </c>
      <c r="G23" s="16">
        <f>G24+G25+G26</f>
        <v>13889852.069950001</v>
      </c>
      <c r="H23" s="17">
        <f t="shared" si="2"/>
        <v>-1.9167508959780759</v>
      </c>
      <c r="I23" s="17">
        <f t="shared" si="3"/>
        <v>6.1441523064981549</v>
      </c>
      <c r="J23" s="16">
        <f>J24+J25+J26</f>
        <v>14161288.69795</v>
      </c>
      <c r="K23" s="16">
        <f>K24+K25+K26</f>
        <v>13889852.069950001</v>
      </c>
      <c r="L23" s="17">
        <f t="shared" si="4"/>
        <v>-1.9167508959780759</v>
      </c>
      <c r="M23" s="17">
        <f t="shared" si="5"/>
        <v>6.1441523064981549</v>
      </c>
    </row>
    <row r="24" spans="1:13" ht="13.8" x14ac:dyDescent="0.25">
      <c r="A24" s="6" t="s">
        <v>10</v>
      </c>
      <c r="B24" s="18">
        <v>763046.57807000005</v>
      </c>
      <c r="C24" s="18">
        <v>782577.90162000002</v>
      </c>
      <c r="D24" s="19">
        <f t="shared" si="0"/>
        <v>2.5596502377877401</v>
      </c>
      <c r="E24" s="19">
        <f t="shared" si="1"/>
        <v>3.8790141615436617</v>
      </c>
      <c r="F24" s="18">
        <v>9551140.3393399995</v>
      </c>
      <c r="G24" s="18">
        <v>9495711.7713900004</v>
      </c>
      <c r="H24" s="19">
        <f t="shared" si="2"/>
        <v>-0.58033455671984535</v>
      </c>
      <c r="I24" s="19">
        <f t="shared" si="3"/>
        <v>4.2004118609909398</v>
      </c>
      <c r="J24" s="18">
        <v>9551140.3393399995</v>
      </c>
      <c r="K24" s="18">
        <v>9495711.7713900004</v>
      </c>
      <c r="L24" s="19">
        <f t="shared" si="4"/>
        <v>-0.58033455671984535</v>
      </c>
      <c r="M24" s="19">
        <f t="shared" si="5"/>
        <v>4.2004118609909398</v>
      </c>
    </row>
    <row r="25" spans="1:13" ht="13.8" x14ac:dyDescent="0.25">
      <c r="A25" s="6" t="s">
        <v>45</v>
      </c>
      <c r="B25" s="18">
        <v>115523.47911</v>
      </c>
      <c r="C25" s="18">
        <v>110162.57881000001</v>
      </c>
      <c r="D25" s="19">
        <f t="shared" si="0"/>
        <v>-4.6405287836729814</v>
      </c>
      <c r="E25" s="19">
        <f t="shared" si="1"/>
        <v>0.54604430101024826</v>
      </c>
      <c r="F25" s="18">
        <v>1858438.89753</v>
      </c>
      <c r="G25" s="18">
        <v>1526663.2254699999</v>
      </c>
      <c r="H25" s="19">
        <f t="shared" si="2"/>
        <v>-17.852385273519292</v>
      </c>
      <c r="I25" s="19">
        <f t="shared" si="3"/>
        <v>0.67531686664328727</v>
      </c>
      <c r="J25" s="18">
        <v>1858438.89753</v>
      </c>
      <c r="K25" s="18">
        <v>1526663.2254699999</v>
      </c>
      <c r="L25" s="19">
        <f t="shared" si="4"/>
        <v>-17.852385273519292</v>
      </c>
      <c r="M25" s="19">
        <f t="shared" si="5"/>
        <v>0.67531686664328727</v>
      </c>
    </row>
    <row r="26" spans="1:13" ht="13.8" x14ac:dyDescent="0.25">
      <c r="A26" s="6" t="s">
        <v>11</v>
      </c>
      <c r="B26" s="18">
        <v>255459.06318</v>
      </c>
      <c r="C26" s="18">
        <v>247410.65987999999</v>
      </c>
      <c r="D26" s="19">
        <f t="shared" si="0"/>
        <v>-3.1505647910127146</v>
      </c>
      <c r="E26" s="19">
        <f t="shared" si="1"/>
        <v>1.2263436667515215</v>
      </c>
      <c r="F26" s="18">
        <v>2751709.4610799998</v>
      </c>
      <c r="G26" s="18">
        <v>2867477.0730900001</v>
      </c>
      <c r="H26" s="19">
        <f t="shared" si="2"/>
        <v>4.2071161090009639</v>
      </c>
      <c r="I26" s="19">
        <f t="shared" si="3"/>
        <v>1.2684235788639266</v>
      </c>
      <c r="J26" s="18">
        <v>2751709.4610799998</v>
      </c>
      <c r="K26" s="18">
        <v>2867477.0730900001</v>
      </c>
      <c r="L26" s="19">
        <f t="shared" si="4"/>
        <v>4.2071161090009639</v>
      </c>
      <c r="M26" s="19">
        <f t="shared" si="5"/>
        <v>1.2684235788639266</v>
      </c>
    </row>
    <row r="27" spans="1:13" ht="15.6" x14ac:dyDescent="0.3">
      <c r="A27" s="5" t="s">
        <v>30</v>
      </c>
      <c r="B27" s="16">
        <f>B28</f>
        <v>2696474.2695900002</v>
      </c>
      <c r="C27" s="16">
        <f>C28</f>
        <v>2658127.88851</v>
      </c>
      <c r="D27" s="17">
        <f t="shared" si="0"/>
        <v>-1.4220933428684552</v>
      </c>
      <c r="E27" s="17">
        <f t="shared" si="1"/>
        <v>13.175577410734455</v>
      </c>
      <c r="F27" s="16">
        <f>F28</f>
        <v>30492911.381730001</v>
      </c>
      <c r="G27" s="16">
        <f>G28</f>
        <v>30785241.699200001</v>
      </c>
      <c r="H27" s="17">
        <f t="shared" si="2"/>
        <v>0.95868286832444127</v>
      </c>
      <c r="I27" s="17">
        <f t="shared" si="3"/>
        <v>13.617799011802125</v>
      </c>
      <c r="J27" s="16">
        <f>J28</f>
        <v>30492911.381730001</v>
      </c>
      <c r="K27" s="16">
        <f>K28</f>
        <v>30785241.699200001</v>
      </c>
      <c r="L27" s="17">
        <f t="shared" si="4"/>
        <v>0.95868286832444127</v>
      </c>
      <c r="M27" s="17">
        <f t="shared" si="5"/>
        <v>13.617799011802125</v>
      </c>
    </row>
    <row r="28" spans="1:13" ht="13.8" x14ac:dyDescent="0.25">
      <c r="A28" s="6" t="s">
        <v>46</v>
      </c>
      <c r="B28" s="18">
        <v>2696474.2695900002</v>
      </c>
      <c r="C28" s="18">
        <v>2658127.88851</v>
      </c>
      <c r="D28" s="19">
        <f t="shared" si="0"/>
        <v>-1.4220933428684552</v>
      </c>
      <c r="E28" s="19">
        <f t="shared" si="1"/>
        <v>13.175577410734455</v>
      </c>
      <c r="F28" s="18">
        <v>30492911.381730001</v>
      </c>
      <c r="G28" s="18">
        <v>30785241.699200001</v>
      </c>
      <c r="H28" s="19">
        <f t="shared" si="2"/>
        <v>0.95868286832444127</v>
      </c>
      <c r="I28" s="19">
        <f t="shared" si="3"/>
        <v>13.617799011802125</v>
      </c>
      <c r="J28" s="18">
        <v>30492911.381730001</v>
      </c>
      <c r="K28" s="18">
        <v>30785241.699200001</v>
      </c>
      <c r="L28" s="19">
        <f t="shared" si="4"/>
        <v>0.95868286832444127</v>
      </c>
      <c r="M28" s="19">
        <f t="shared" si="5"/>
        <v>13.617799011802125</v>
      </c>
    </row>
    <row r="29" spans="1:13" ht="15.6" x14ac:dyDescent="0.3">
      <c r="A29" s="5" t="s">
        <v>31</v>
      </c>
      <c r="B29" s="16">
        <f>B30+B31+B32+B33+B34+B35+B36+B37+B38+B39+B40</f>
        <v>11923208.246859999</v>
      </c>
      <c r="C29" s="16">
        <f>C30+C31+C32+C33+C34+C35+C36+C37+C38+C39+C40</f>
        <v>12401156.919659998</v>
      </c>
      <c r="D29" s="17">
        <f t="shared" si="0"/>
        <v>4.0085576206040656</v>
      </c>
      <c r="E29" s="17">
        <f t="shared" si="1"/>
        <v>61.46897735203941</v>
      </c>
      <c r="F29" s="16">
        <f>F30+F31+F32+F33+F34+F35+F36+F37+F38+F39+F40</f>
        <v>135986887.32457998</v>
      </c>
      <c r="G29" s="16">
        <f>G30+G31+G32+G33+G34+G35+G36+G37+G38+G39+G40</f>
        <v>139146476.8978</v>
      </c>
      <c r="H29" s="17">
        <f t="shared" si="2"/>
        <v>2.3234516469801649</v>
      </c>
      <c r="I29" s="17">
        <f t="shared" si="3"/>
        <v>61.551206065205243</v>
      </c>
      <c r="J29" s="16">
        <f>J30+J31+J32+J33+J34+J35+J36+J37+J38+J39+J40</f>
        <v>135986887.32457998</v>
      </c>
      <c r="K29" s="16">
        <f>K30+K31+K32+K33+K34+K35+K36+K37+K38+K39+K40</f>
        <v>139146476.8978</v>
      </c>
      <c r="L29" s="17">
        <f t="shared" si="4"/>
        <v>2.3234516469801649</v>
      </c>
      <c r="M29" s="17">
        <f t="shared" si="5"/>
        <v>61.551206065205243</v>
      </c>
    </row>
    <row r="30" spans="1:13" ht="13.8" x14ac:dyDescent="0.25">
      <c r="A30" s="11" t="s">
        <v>12</v>
      </c>
      <c r="B30" s="18">
        <v>1449996.5285499999</v>
      </c>
      <c r="C30" s="18">
        <v>1262830.0470700001</v>
      </c>
      <c r="D30" s="19">
        <f t="shared" si="0"/>
        <v>-12.908064108758024</v>
      </c>
      <c r="E30" s="19">
        <f t="shared" si="1"/>
        <v>6.2594862774261992</v>
      </c>
      <c r="F30" s="18">
        <v>19242984.16412</v>
      </c>
      <c r="G30" s="18">
        <v>17920376.265840001</v>
      </c>
      <c r="H30" s="19">
        <f t="shared" si="2"/>
        <v>-6.8731953786362352</v>
      </c>
      <c r="I30" s="19">
        <f t="shared" si="3"/>
        <v>7.9270477909036492</v>
      </c>
      <c r="J30" s="18">
        <v>19242984.16412</v>
      </c>
      <c r="K30" s="18">
        <v>17920376.265840001</v>
      </c>
      <c r="L30" s="19">
        <f t="shared" si="4"/>
        <v>-6.8731953786362352</v>
      </c>
      <c r="M30" s="19">
        <f t="shared" si="5"/>
        <v>7.9270477909036492</v>
      </c>
    </row>
    <row r="31" spans="1:13" ht="13.8" x14ac:dyDescent="0.25">
      <c r="A31" s="6" t="s">
        <v>13</v>
      </c>
      <c r="B31" s="18">
        <v>3170927.9194200002</v>
      </c>
      <c r="C31" s="18">
        <v>3487427.5685999999</v>
      </c>
      <c r="D31" s="19">
        <f t="shared" si="0"/>
        <v>9.981294347362244</v>
      </c>
      <c r="E31" s="19">
        <f t="shared" si="1"/>
        <v>17.286178025157074</v>
      </c>
      <c r="F31" s="18">
        <v>34990071.348520003</v>
      </c>
      <c r="G31" s="18">
        <v>37211661.214089997</v>
      </c>
      <c r="H31" s="19">
        <f t="shared" si="2"/>
        <v>6.3492007302350411</v>
      </c>
      <c r="I31" s="19">
        <f t="shared" si="3"/>
        <v>16.460514692724296</v>
      </c>
      <c r="J31" s="18">
        <v>34990071.348520003</v>
      </c>
      <c r="K31" s="18">
        <v>37211661.214089997</v>
      </c>
      <c r="L31" s="19">
        <f t="shared" si="4"/>
        <v>6.3492007302350411</v>
      </c>
      <c r="M31" s="19">
        <f t="shared" si="5"/>
        <v>16.460514692724296</v>
      </c>
    </row>
    <row r="32" spans="1:13" ht="13.8" x14ac:dyDescent="0.25">
      <c r="A32" s="6" t="s">
        <v>44</v>
      </c>
      <c r="B32" s="18">
        <v>222202.09070999999</v>
      </c>
      <c r="C32" s="18">
        <v>221165.67335</v>
      </c>
      <c r="D32" s="19">
        <f t="shared" si="0"/>
        <v>-0.46643006674164889</v>
      </c>
      <c r="E32" s="19">
        <f t="shared" si="1"/>
        <v>1.096254797376794</v>
      </c>
      <c r="F32" s="18">
        <v>1939908.87995</v>
      </c>
      <c r="G32" s="18">
        <v>1912250.6512</v>
      </c>
      <c r="H32" s="19">
        <f t="shared" si="2"/>
        <v>-1.4257488604677597</v>
      </c>
      <c r="I32" s="19">
        <f t="shared" si="3"/>
        <v>0.8458808049217309</v>
      </c>
      <c r="J32" s="18">
        <v>1939908.87995</v>
      </c>
      <c r="K32" s="18">
        <v>1912250.6512</v>
      </c>
      <c r="L32" s="19">
        <f t="shared" si="4"/>
        <v>-1.4257488604677597</v>
      </c>
      <c r="M32" s="19">
        <f t="shared" si="5"/>
        <v>0.8458808049217309</v>
      </c>
    </row>
    <row r="33" spans="1:13" ht="13.8" x14ac:dyDescent="0.25">
      <c r="A33" s="6" t="s">
        <v>14</v>
      </c>
      <c r="B33" s="18">
        <v>1431534.7491200001</v>
      </c>
      <c r="C33" s="18">
        <v>1478711.7006999999</v>
      </c>
      <c r="D33" s="19">
        <f t="shared" si="0"/>
        <v>3.2955505696945684</v>
      </c>
      <c r="E33" s="19">
        <f t="shared" si="1"/>
        <v>7.3295497048686684</v>
      </c>
      <c r="F33" s="18">
        <v>16201134.97184</v>
      </c>
      <c r="G33" s="18">
        <v>16677730.012089999</v>
      </c>
      <c r="H33" s="19">
        <f t="shared" si="2"/>
        <v>2.94173859472434</v>
      </c>
      <c r="I33" s="19">
        <f t="shared" si="3"/>
        <v>7.3773653459295003</v>
      </c>
      <c r="J33" s="18">
        <v>16201134.97184</v>
      </c>
      <c r="K33" s="18">
        <v>16677730.012089999</v>
      </c>
      <c r="L33" s="19">
        <f t="shared" si="4"/>
        <v>2.94173859472434</v>
      </c>
      <c r="M33" s="19">
        <f t="shared" si="5"/>
        <v>7.3773653459295003</v>
      </c>
    </row>
    <row r="34" spans="1:13" ht="13.8" x14ac:dyDescent="0.25">
      <c r="A34" s="6" t="s">
        <v>15</v>
      </c>
      <c r="B34" s="18">
        <v>990221.95530000003</v>
      </c>
      <c r="C34" s="18">
        <v>965988.93415999995</v>
      </c>
      <c r="D34" s="19">
        <f t="shared" si="0"/>
        <v>-2.4472312505592133</v>
      </c>
      <c r="E34" s="19">
        <f t="shared" si="1"/>
        <v>4.7881300350346425</v>
      </c>
      <c r="F34" s="18">
        <v>11327728.27802</v>
      </c>
      <c r="G34" s="18">
        <v>11190108.655579999</v>
      </c>
      <c r="H34" s="19">
        <f t="shared" si="2"/>
        <v>-1.21489162753872</v>
      </c>
      <c r="I34" s="19">
        <f t="shared" si="3"/>
        <v>4.9499254246841167</v>
      </c>
      <c r="J34" s="18">
        <v>11327728.27802</v>
      </c>
      <c r="K34" s="18">
        <v>11190108.655579999</v>
      </c>
      <c r="L34" s="19">
        <f t="shared" si="4"/>
        <v>-1.21489162753872</v>
      </c>
      <c r="M34" s="19">
        <f t="shared" si="5"/>
        <v>4.9499254246841167</v>
      </c>
    </row>
    <row r="35" spans="1:13" ht="13.8" x14ac:dyDescent="0.25">
      <c r="A35" s="6" t="s">
        <v>16</v>
      </c>
      <c r="B35" s="18">
        <v>949119.13726999995</v>
      </c>
      <c r="C35" s="18">
        <v>974851.87685</v>
      </c>
      <c r="D35" s="19">
        <f t="shared" si="0"/>
        <v>2.711223340624703</v>
      </c>
      <c r="E35" s="19">
        <f t="shared" si="1"/>
        <v>4.8320610994517335</v>
      </c>
      <c r="F35" s="18">
        <v>12465030.939549999</v>
      </c>
      <c r="G35" s="18">
        <v>12434194.25979</v>
      </c>
      <c r="H35" s="19">
        <f t="shared" si="2"/>
        <v>-0.2473855051747908</v>
      </c>
      <c r="I35" s="19">
        <f t="shared" si="3"/>
        <v>5.5002445638724389</v>
      </c>
      <c r="J35" s="18">
        <v>12465030.939549999</v>
      </c>
      <c r="K35" s="18">
        <v>12434194.25979</v>
      </c>
      <c r="L35" s="19">
        <f t="shared" si="4"/>
        <v>-0.2473855051747908</v>
      </c>
      <c r="M35" s="19">
        <f t="shared" si="5"/>
        <v>5.5002445638724389</v>
      </c>
    </row>
    <row r="36" spans="1:13" ht="13.8" x14ac:dyDescent="0.25">
      <c r="A36" s="6" t="s">
        <v>17</v>
      </c>
      <c r="B36" s="18">
        <v>1347375.1753499999</v>
      </c>
      <c r="C36" s="18">
        <v>1446368.76782</v>
      </c>
      <c r="D36" s="19">
        <f t="shared" si="0"/>
        <v>7.3471438602306911</v>
      </c>
      <c r="E36" s="19">
        <f t="shared" si="1"/>
        <v>7.1692350647444503</v>
      </c>
      <c r="F36" s="18">
        <v>14859040.421429999</v>
      </c>
      <c r="G36" s="18">
        <v>16149331.251390001</v>
      </c>
      <c r="H36" s="19">
        <f t="shared" si="2"/>
        <v>8.6835407493684382</v>
      </c>
      <c r="I36" s="19">
        <f t="shared" si="3"/>
        <v>7.143629057885839</v>
      </c>
      <c r="J36" s="18">
        <v>14859040.421429999</v>
      </c>
      <c r="K36" s="18">
        <v>16149331.251390001</v>
      </c>
      <c r="L36" s="19">
        <f t="shared" si="4"/>
        <v>8.6835407493684382</v>
      </c>
      <c r="M36" s="19">
        <f t="shared" si="5"/>
        <v>7.143629057885839</v>
      </c>
    </row>
    <row r="37" spans="1:13" ht="13.8" x14ac:dyDescent="0.25">
      <c r="A37" s="7" t="s">
        <v>18</v>
      </c>
      <c r="B37" s="18">
        <v>352003.32900000003</v>
      </c>
      <c r="C37" s="18">
        <v>341288.72684999998</v>
      </c>
      <c r="D37" s="19">
        <f t="shared" si="0"/>
        <v>-3.0438922780755999</v>
      </c>
      <c r="E37" s="19">
        <f t="shared" si="1"/>
        <v>1.6916703140810014</v>
      </c>
      <c r="F37" s="18">
        <v>4598854.2487700004</v>
      </c>
      <c r="G37" s="18">
        <v>4314178.6741399998</v>
      </c>
      <c r="H37" s="19">
        <f t="shared" si="2"/>
        <v>-6.1901412662977817</v>
      </c>
      <c r="I37" s="19">
        <f t="shared" si="3"/>
        <v>1.9083695577081727</v>
      </c>
      <c r="J37" s="18">
        <v>4598854.2487700004</v>
      </c>
      <c r="K37" s="18">
        <v>4314178.6741399998</v>
      </c>
      <c r="L37" s="19">
        <f t="shared" si="4"/>
        <v>-6.1901412662977817</v>
      </c>
      <c r="M37" s="19">
        <f t="shared" si="5"/>
        <v>1.9083695577081727</v>
      </c>
    </row>
    <row r="38" spans="1:13" ht="13.8" x14ac:dyDescent="0.25">
      <c r="A38" s="6" t="s">
        <v>19</v>
      </c>
      <c r="B38" s="18">
        <v>694627.24850999995</v>
      </c>
      <c r="C38" s="18">
        <v>617111.62931999995</v>
      </c>
      <c r="D38" s="19">
        <f t="shared" si="0"/>
        <v>-11.159311610115173</v>
      </c>
      <c r="E38" s="19">
        <f t="shared" si="1"/>
        <v>3.0588453167796246</v>
      </c>
      <c r="F38" s="18">
        <v>7651795.3325100001</v>
      </c>
      <c r="G38" s="18">
        <v>7458366.5296200002</v>
      </c>
      <c r="H38" s="19">
        <f t="shared" si="2"/>
        <v>-2.5278878287319526</v>
      </c>
      <c r="I38" s="19">
        <f t="shared" si="3"/>
        <v>3.2991956778873255</v>
      </c>
      <c r="J38" s="18">
        <v>7651795.3325100001</v>
      </c>
      <c r="K38" s="18">
        <v>7458366.5296200002</v>
      </c>
      <c r="L38" s="19">
        <f t="shared" si="4"/>
        <v>-2.5278878287319526</v>
      </c>
      <c r="M38" s="19">
        <f t="shared" si="5"/>
        <v>3.2991956778873255</v>
      </c>
    </row>
    <row r="39" spans="1:13" ht="13.8" x14ac:dyDescent="0.25">
      <c r="A39" s="6" t="s">
        <v>20</v>
      </c>
      <c r="B39" s="18">
        <v>718288.67044999998</v>
      </c>
      <c r="C39" s="18">
        <v>996862.05376000004</v>
      </c>
      <c r="D39" s="19">
        <f>(C39-B39)/B39*100</f>
        <v>38.782928754184148</v>
      </c>
      <c r="E39" s="19">
        <f t="shared" si="1"/>
        <v>4.941159232372728</v>
      </c>
      <c r="F39" s="18">
        <v>5544666.5769600002</v>
      </c>
      <c r="G39" s="18">
        <v>6734843.4617900001</v>
      </c>
      <c r="H39" s="19">
        <f t="shared" si="2"/>
        <v>21.465256175648051</v>
      </c>
      <c r="I39" s="19">
        <f t="shared" si="3"/>
        <v>2.9791464863174744</v>
      </c>
      <c r="J39" s="18">
        <v>5544666.5769600002</v>
      </c>
      <c r="K39" s="18">
        <v>6734843.4617900001</v>
      </c>
      <c r="L39" s="19">
        <f t="shared" si="4"/>
        <v>21.465256175648051</v>
      </c>
      <c r="M39" s="19">
        <f t="shared" si="5"/>
        <v>2.9791464863174744</v>
      </c>
    </row>
    <row r="40" spans="1:13" ht="13.8" x14ac:dyDescent="0.25">
      <c r="A40" s="6" t="s">
        <v>21</v>
      </c>
      <c r="B40" s="18">
        <v>596911.44317999994</v>
      </c>
      <c r="C40" s="18">
        <v>608549.94117999997</v>
      </c>
      <c r="D40" s="19">
        <f>(C40-B40)/B40*100</f>
        <v>1.9497863766854286</v>
      </c>
      <c r="E40" s="19">
        <f t="shared" si="1"/>
        <v>3.0164074847465052</v>
      </c>
      <c r="F40" s="18">
        <v>7165672.1629100004</v>
      </c>
      <c r="G40" s="18">
        <v>7143435.92227</v>
      </c>
      <c r="H40" s="19">
        <f t="shared" si="2"/>
        <v>-0.3103161871554313</v>
      </c>
      <c r="I40" s="19">
        <f t="shared" si="3"/>
        <v>3.1598866623706945</v>
      </c>
      <c r="J40" s="18">
        <v>7165672.1629100004</v>
      </c>
      <c r="K40" s="18">
        <v>7143435.92227</v>
      </c>
      <c r="L40" s="19">
        <f t="shared" si="4"/>
        <v>-0.3103161871554313</v>
      </c>
      <c r="M40" s="19">
        <f t="shared" si="5"/>
        <v>3.1598866623706945</v>
      </c>
    </row>
    <row r="41" spans="1:13" ht="15.6" x14ac:dyDescent="0.3">
      <c r="A41" s="9" t="s">
        <v>32</v>
      </c>
      <c r="B41" s="16">
        <f>B42</f>
        <v>506653.72229000001</v>
      </c>
      <c r="C41" s="16">
        <f>C42</f>
        <v>536241.21492000006</v>
      </c>
      <c r="D41" s="17">
        <f t="shared" si="0"/>
        <v>5.8397858987927602</v>
      </c>
      <c r="E41" s="17">
        <f t="shared" si="1"/>
        <v>2.6579938717565477</v>
      </c>
      <c r="F41" s="16">
        <f>F42</f>
        <v>5744315.7991300002</v>
      </c>
      <c r="G41" s="16">
        <f>G42</f>
        <v>6011734.0326100001</v>
      </c>
      <c r="H41" s="17">
        <f t="shared" si="2"/>
        <v>4.6553539678389804</v>
      </c>
      <c r="I41" s="17">
        <f t="shared" si="3"/>
        <v>2.6592802670969804</v>
      </c>
      <c r="J41" s="16">
        <f>J42</f>
        <v>5744315.7991300002</v>
      </c>
      <c r="K41" s="16">
        <f>K42</f>
        <v>6011734.0326100001</v>
      </c>
      <c r="L41" s="17">
        <f t="shared" si="4"/>
        <v>4.6553539678389804</v>
      </c>
      <c r="M41" s="17">
        <f t="shared" si="5"/>
        <v>2.6592802670969804</v>
      </c>
    </row>
    <row r="42" spans="1:13" ht="13.8" x14ac:dyDescent="0.25">
      <c r="A42" s="6" t="s">
        <v>22</v>
      </c>
      <c r="B42" s="18">
        <v>506653.72229000001</v>
      </c>
      <c r="C42" s="18">
        <v>536241.21492000006</v>
      </c>
      <c r="D42" s="19">
        <f t="shared" si="0"/>
        <v>5.8397858987927602</v>
      </c>
      <c r="E42" s="19">
        <f t="shared" si="1"/>
        <v>2.6579938717565477</v>
      </c>
      <c r="F42" s="18">
        <v>5744315.7991300002</v>
      </c>
      <c r="G42" s="18">
        <v>6011734.0326100001</v>
      </c>
      <c r="H42" s="19">
        <f t="shared" si="2"/>
        <v>4.6553539678389804</v>
      </c>
      <c r="I42" s="19">
        <f t="shared" si="3"/>
        <v>2.6592802670969804</v>
      </c>
      <c r="J42" s="18">
        <v>5744315.7991300002</v>
      </c>
      <c r="K42" s="18">
        <v>6011734.0326100001</v>
      </c>
      <c r="L42" s="19">
        <f t="shared" si="4"/>
        <v>4.6553539678389804</v>
      </c>
      <c r="M42" s="19">
        <f t="shared" si="5"/>
        <v>2.6592802670969804</v>
      </c>
    </row>
    <row r="43" spans="1:13" ht="15.6" x14ac:dyDescent="0.3">
      <c r="A43" s="5" t="s">
        <v>33</v>
      </c>
      <c r="B43" s="16">
        <f>B8+B22+B41</f>
        <v>19619857.092799999</v>
      </c>
      <c r="C43" s="16">
        <f>C8+C22+C41</f>
        <v>20174659.566299997</v>
      </c>
      <c r="D43" s="17">
        <f t="shared" si="0"/>
        <v>2.8277600131124156</v>
      </c>
      <c r="E43" s="17">
        <f t="shared" si="1"/>
        <v>100</v>
      </c>
      <c r="F43" s="20">
        <f>F8+F22+F41</f>
        <v>221461627.28216997</v>
      </c>
      <c r="G43" s="20">
        <f>G8+G22+G41</f>
        <v>226066206.97308999</v>
      </c>
      <c r="H43" s="21">
        <f t="shared" si="2"/>
        <v>2.0791772134200079</v>
      </c>
      <c r="I43" s="21">
        <f t="shared" si="3"/>
        <v>100</v>
      </c>
      <c r="J43" s="20">
        <f>J8+J22+J41</f>
        <v>221461627.28216997</v>
      </c>
      <c r="K43" s="20">
        <f>K8+K22+K41</f>
        <v>226066206.97308999</v>
      </c>
      <c r="L43" s="21">
        <f t="shared" si="4"/>
        <v>2.0791772134200079</v>
      </c>
      <c r="M43" s="21">
        <f t="shared" si="5"/>
        <v>100</v>
      </c>
    </row>
    <row r="44" spans="1:13" ht="36" customHeight="1" x14ac:dyDescent="0.25">
      <c r="A44" s="25" t="s">
        <v>43</v>
      </c>
      <c r="B44" s="22">
        <f>B45-B43</f>
        <v>3338193.6801999994</v>
      </c>
      <c r="C44" s="22">
        <f>C45-C43</f>
        <v>3288365.7507000044</v>
      </c>
      <c r="D44" s="23">
        <f t="shared" si="0"/>
        <v>-1.4926614293095675</v>
      </c>
      <c r="E44" s="23">
        <f t="shared" ref="E44" si="6">C44/C$45*100</f>
        <v>14.01509697181905</v>
      </c>
      <c r="F44" s="22">
        <f>F45-F43</f>
        <v>34165801.72883004</v>
      </c>
      <c r="G44" s="22">
        <f>G45-G43</f>
        <v>35859028.283910006</v>
      </c>
      <c r="H44" s="24">
        <f t="shared" si="2"/>
        <v>4.9559104993903178</v>
      </c>
      <c r="I44" s="23">
        <f t="shared" ref="I44" si="7">G44/G$45*100</f>
        <v>13.690558776715529</v>
      </c>
      <c r="J44" s="22">
        <f>J45-J43</f>
        <v>34165801.72883004</v>
      </c>
      <c r="K44" s="22">
        <f>K45-K43</f>
        <v>35859028.283910006</v>
      </c>
      <c r="L44" s="24">
        <f t="shared" si="4"/>
        <v>4.9559104993903178</v>
      </c>
      <c r="M44" s="23">
        <f t="shared" ref="M44" si="8">K44/K$45*100</f>
        <v>13.690558776715529</v>
      </c>
    </row>
    <row r="45" spans="1:13" ht="21" x14ac:dyDescent="0.3">
      <c r="A45" s="5" t="s">
        <v>42</v>
      </c>
      <c r="B45" s="31">
        <v>22958050.772999998</v>
      </c>
      <c r="C45" s="31">
        <v>23463025.317000002</v>
      </c>
      <c r="D45" s="32">
        <f t="shared" si="0"/>
        <v>2.1995532155277</v>
      </c>
      <c r="E45" s="33">
        <f>C45/C$45*100</f>
        <v>100</v>
      </c>
      <c r="F45" s="31">
        <v>255627429.01100001</v>
      </c>
      <c r="G45" s="31">
        <v>261925235.257</v>
      </c>
      <c r="H45" s="32">
        <f t="shared" si="2"/>
        <v>2.4636660746327768</v>
      </c>
      <c r="I45" s="33">
        <f>G45/G$45*100</f>
        <v>100</v>
      </c>
      <c r="J45" s="31">
        <v>255627429.01100001</v>
      </c>
      <c r="K45" s="31">
        <v>261925235.257</v>
      </c>
      <c r="L45" s="32">
        <f t="shared" si="4"/>
        <v>2.4636660746327768</v>
      </c>
      <c r="M45" s="33">
        <f>K45/K$45*100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Ayşenur AKSOY</cp:lastModifiedBy>
  <cp:lastPrinted>2016-02-26T09:44:09Z</cp:lastPrinted>
  <dcterms:created xsi:type="dcterms:W3CDTF">2013-08-01T04:41:02Z</dcterms:created>
  <dcterms:modified xsi:type="dcterms:W3CDTF">2025-02-07T13:58:55Z</dcterms:modified>
</cp:coreProperties>
</file>